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1600" windowHeight="139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<sst xmlns="http://schemas.openxmlformats.org/spreadsheetml/2006/main" count="82" uniqueCount="52">
  <si>
    <t>Research Protocol Cost Worksheet</t>
  </si>
  <si>
    <t>drip tape</t>
  </si>
  <si>
    <t>acres</t>
  </si>
  <si>
    <t>qty</t>
  </si>
  <si>
    <t>$/unit</t>
  </si>
  <si>
    <t>extended</t>
  </si>
  <si>
    <t>plants</t>
  </si>
  <si>
    <t>planting</t>
  </si>
  <si>
    <t>hoeing</t>
  </si>
  <si>
    <t>harvesting</t>
  </si>
  <si>
    <t>fertilizer</t>
  </si>
  <si>
    <t>staples</t>
  </si>
  <si>
    <t>Input costs</t>
  </si>
  <si>
    <t>connectors</t>
  </si>
  <si>
    <t>unit</t>
  </si>
  <si>
    <t>bed feet</t>
  </si>
  <si>
    <t>lbs</t>
  </si>
  <si>
    <t>ea.</t>
  </si>
  <si>
    <t>hrs</t>
  </si>
  <si>
    <t>notes</t>
  </si>
  <si>
    <t>Row length</t>
  </si>
  <si>
    <t>Rows per bed</t>
  </si>
  <si>
    <t>plant spacing (in.)</t>
  </si>
  <si>
    <t>150 rf/pp/hr</t>
  </si>
  <si>
    <t>375 rf/pp/hr</t>
  </si>
  <si>
    <t>100 rf/pp/hr</t>
  </si>
  <si>
    <t>thinning</t>
  </si>
  <si>
    <t xml:space="preserve">irrigation </t>
  </si>
  <si>
    <t>CASFS Costs</t>
  </si>
  <si>
    <t>Pre-Irrigate</t>
  </si>
  <si>
    <t>List</t>
  </si>
  <si>
    <t>Mow</t>
  </si>
  <si>
    <t>Spade</t>
  </si>
  <si>
    <t>Shape</t>
  </si>
  <si>
    <t>Cultivate</t>
  </si>
  <si>
    <t>2 hr/ac</t>
  </si>
  <si>
    <t>3 hr/ac</t>
  </si>
  <si>
    <t>4 hr/ac</t>
  </si>
  <si>
    <t>10 hr/ac</t>
  </si>
  <si>
    <t>Labor</t>
  </si>
  <si>
    <t>labor total</t>
  </si>
  <si>
    <t>input total</t>
  </si>
  <si>
    <t>CASFS total</t>
  </si>
  <si>
    <t>TOTAL PROJECT COST</t>
  </si>
  <si>
    <t>harvest boxes</t>
  </si>
  <si>
    <t>hrs w/tractor</t>
  </si>
  <si>
    <t>4 hr/wk @ 9 weeks</t>
  </si>
  <si>
    <t>line #</t>
  </si>
  <si>
    <t>Finish (undercut/disc)</t>
  </si>
  <si>
    <t>general coordination</t>
  </si>
  <si>
    <t>12hrs/month @ project duration</t>
  </si>
  <si>
    <t>project duration (months)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</si>
</sst>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>
    <font>
      <sz val="12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b/>
      <sz val="18"/>
      <color indexed="8"/>
      <name val="Cambria"/>
      <family val="0"/>
    </font>
    <font>
      <sz val="12"/>
      <color indexed="8"/>
      <name val="Cambria"/>
      <family val="0"/>
    </font>
    <font>
      <i/>
      <sz val="12"/>
      <color indexed="8"/>
      <name val="Cambria"/>
      <family val="0"/>
    </font>
    <font>
      <b/>
      <i/>
      <sz val="12"/>
      <color indexed="8"/>
      <name val="Cambria"/>
      <family val="0"/>
    </font>
    <font>
      <b/>
      <sz val="12"/>
      <color indexed="8"/>
      <name val="Cambri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164" fontId="8" fillId="2" borderId="1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8" fillId="2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164" fontId="11" fillId="2" borderId="1" xfId="0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3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D4" sqref="D4"/>
    </sheetView>
  </sheetViews>
  <sheetFormatPr defaultColWidth="11.00390625" defaultRowHeight="15.75"/>
  <cols>
    <col min="1" max="1" width="5.625" style="2" customWidth="1"/>
    <col min="2" max="2" width="27.875" style="2" customWidth="1"/>
    <col min="3" max="3" width="13.00390625" style="2" customWidth="1"/>
    <col min="4" max="4" width="10.875" style="3" customWidth="1"/>
    <col min="5" max="5" width="10.875" style="4" customWidth="1"/>
    <col min="6" max="6" width="16.50390625" style="4" customWidth="1"/>
    <col min="7" max="7" width="30.125" style="2" customWidth="1"/>
    <col min="8" max="16384" width="10.875" style="2" customWidth="1"/>
  </cols>
  <sheetData>
    <row r="1" ht="21.75">
      <c r="A1" s="1" t="s">
        <v>0</v>
      </c>
    </row>
    <row r="2" ht="15">
      <c r="B2" s="25"/>
    </row>
    <row r="3" ht="15">
      <c r="A3" s="2" t="s">
        <v>47</v>
      </c>
    </row>
    <row r="4" spans="1:3" ht="15">
      <c r="A4" s="26">
        <v>1</v>
      </c>
      <c r="B4" s="5" t="s">
        <v>41</v>
      </c>
      <c r="C4" s="6">
        <f>F22</f>
        <v>0</v>
      </c>
    </row>
    <row r="5" spans="1:3" ht="15">
      <c r="A5" s="26">
        <v>2</v>
      </c>
      <c r="B5" s="5" t="s">
        <v>40</v>
      </c>
      <c r="C5" s="6">
        <f>F30</f>
        <v>360</v>
      </c>
    </row>
    <row r="6" spans="1:3" ht="15">
      <c r="A6" s="26">
        <v>3</v>
      </c>
      <c r="B6" s="5" t="s">
        <v>42</v>
      </c>
      <c r="C6" s="6">
        <f>F41</f>
        <v>0</v>
      </c>
    </row>
    <row r="7" spans="1:3" ht="15">
      <c r="A7" s="26">
        <v>4</v>
      </c>
      <c r="B7" s="9" t="s">
        <v>43</v>
      </c>
      <c r="C7" s="10">
        <f>SUM(C4:C6)</f>
        <v>360</v>
      </c>
    </row>
    <row r="8" spans="1:7" ht="15">
      <c r="A8" s="26">
        <v>5</v>
      </c>
      <c r="B8" s="27"/>
      <c r="C8" s="29"/>
      <c r="F8" s="28"/>
      <c r="G8" s="30"/>
    </row>
    <row r="9" spans="1:7" ht="15">
      <c r="A9" s="26">
        <v>6</v>
      </c>
      <c r="B9" s="7" t="s">
        <v>51</v>
      </c>
      <c r="C9" s="8"/>
      <c r="F9" s="28"/>
      <c r="G9" s="30"/>
    </row>
    <row r="10" spans="1:7" ht="15">
      <c r="A10" s="26">
        <v>7</v>
      </c>
      <c r="B10" s="7" t="s">
        <v>2</v>
      </c>
      <c r="C10" s="8"/>
      <c r="F10" s="28"/>
      <c r="G10" s="30"/>
    </row>
    <row r="11" spans="1:7" ht="15">
      <c r="A11" s="26">
        <v>8</v>
      </c>
      <c r="B11" s="7" t="s">
        <v>20</v>
      </c>
      <c r="C11" s="8">
        <v>300</v>
      </c>
      <c r="F11" s="28"/>
      <c r="G11" s="30"/>
    </row>
    <row r="12" spans="1:7" ht="15">
      <c r="A12" s="26">
        <v>9</v>
      </c>
      <c r="B12" s="7" t="s">
        <v>21</v>
      </c>
      <c r="C12" s="8">
        <v>4</v>
      </c>
      <c r="F12" s="28"/>
      <c r="G12" s="30"/>
    </row>
    <row r="13" spans="1:7" ht="15">
      <c r="A13" s="26">
        <v>10</v>
      </c>
      <c r="B13" s="7" t="s">
        <v>22</v>
      </c>
      <c r="C13" s="8">
        <v>12</v>
      </c>
      <c r="F13" s="28"/>
      <c r="G13" s="30"/>
    </row>
    <row r="14" spans="1:7" ht="15">
      <c r="A14" s="26">
        <v>11</v>
      </c>
      <c r="B14" s="27"/>
      <c r="C14" s="29"/>
      <c r="F14" s="28"/>
      <c r="G14" s="30"/>
    </row>
    <row r="15" spans="1:7" ht="15">
      <c r="A15" s="26">
        <v>12</v>
      </c>
      <c r="B15" s="11" t="s">
        <v>12</v>
      </c>
      <c r="C15" s="14" t="s">
        <v>14</v>
      </c>
      <c r="D15" s="15" t="s">
        <v>3</v>
      </c>
      <c r="E15" s="16" t="s">
        <v>4</v>
      </c>
      <c r="F15" s="16" t="s">
        <v>5</v>
      </c>
      <c r="G15" s="14" t="s">
        <v>19</v>
      </c>
    </row>
    <row r="16" spans="1:7" s="12" customFormat="1" ht="15">
      <c r="A16" s="26">
        <v>13</v>
      </c>
      <c r="B16" s="7" t="s">
        <v>1</v>
      </c>
      <c r="C16" s="17" t="s">
        <v>15</v>
      </c>
      <c r="D16" s="18">
        <f>14520*C10</f>
        <v>0</v>
      </c>
      <c r="E16" s="19">
        <v>0.019</v>
      </c>
      <c r="F16" s="19">
        <f>E16*D16</f>
        <v>0</v>
      </c>
      <c r="G16" s="17"/>
    </row>
    <row r="17" spans="1:7" ht="15">
      <c r="A17" s="26">
        <v>14</v>
      </c>
      <c r="B17" s="7" t="s">
        <v>6</v>
      </c>
      <c r="C17" s="17" t="s">
        <v>17</v>
      </c>
      <c r="D17" s="18">
        <f>D16*C12/(C13/12)</f>
        <v>0</v>
      </c>
      <c r="E17" s="19">
        <v>0.02</v>
      </c>
      <c r="F17" s="19">
        <f>E17*D17</f>
        <v>0</v>
      </c>
      <c r="G17" s="17"/>
    </row>
    <row r="18" spans="1:7" ht="15">
      <c r="A18" s="26">
        <v>15</v>
      </c>
      <c r="B18" s="7" t="s">
        <v>11</v>
      </c>
      <c r="C18" s="17" t="s">
        <v>17</v>
      </c>
      <c r="D18" s="18">
        <f>D16/40</f>
        <v>0</v>
      </c>
      <c r="E18" s="19">
        <v>0.02</v>
      </c>
      <c r="F18" s="19">
        <f>E18*D18</f>
        <v>0</v>
      </c>
      <c r="G18" s="17"/>
    </row>
    <row r="19" spans="1:7" ht="15">
      <c r="A19" s="26">
        <v>16</v>
      </c>
      <c r="B19" s="7" t="s">
        <v>13</v>
      </c>
      <c r="C19" s="17" t="s">
        <v>17</v>
      </c>
      <c r="D19" s="18">
        <f>43560*C10/3/C11</f>
        <v>0</v>
      </c>
      <c r="E19" s="19">
        <v>1.75</v>
      </c>
      <c r="F19" s="19">
        <f>E19*D19</f>
        <v>0</v>
      </c>
      <c r="G19" s="17"/>
    </row>
    <row r="20" spans="1:7" ht="15">
      <c r="A20" s="26">
        <v>17</v>
      </c>
      <c r="B20" s="7" t="s">
        <v>10</v>
      </c>
      <c r="C20" s="17" t="s">
        <v>16</v>
      </c>
      <c r="D20" s="18"/>
      <c r="E20" s="19"/>
      <c r="F20" s="19">
        <f>E20*D20</f>
        <v>0</v>
      </c>
      <c r="G20" s="17"/>
    </row>
    <row r="21" spans="1:7" ht="15">
      <c r="A21" s="26">
        <v>18</v>
      </c>
      <c r="B21" s="13" t="s">
        <v>44</v>
      </c>
      <c r="C21" s="20" t="s">
        <v>17</v>
      </c>
      <c r="D21" s="18"/>
      <c r="E21" s="19"/>
      <c r="F21" s="19">
        <f>E21*D21</f>
        <v>0</v>
      </c>
      <c r="G21" s="17"/>
    </row>
    <row r="22" spans="1:7" ht="15">
      <c r="A22" s="26">
        <v>19</v>
      </c>
      <c r="C22" s="21"/>
      <c r="D22" s="22"/>
      <c r="E22" s="23" t="s">
        <v>41</v>
      </c>
      <c r="F22" s="23">
        <f>SUM(F16:F19)</f>
        <v>0</v>
      </c>
      <c r="G22" s="21"/>
    </row>
    <row r="23" spans="1:7" ht="15">
      <c r="A23" s="26">
        <v>20</v>
      </c>
      <c r="C23" s="21"/>
      <c r="D23" s="22"/>
      <c r="E23" s="24"/>
      <c r="F23" s="24"/>
      <c r="G23" s="21"/>
    </row>
    <row r="24" spans="1:7" ht="15">
      <c r="A24" s="26">
        <v>21</v>
      </c>
      <c r="B24" s="11" t="s">
        <v>39</v>
      </c>
      <c r="C24" s="14" t="s">
        <v>14</v>
      </c>
      <c r="D24" s="15" t="s">
        <v>3</v>
      </c>
      <c r="E24" s="16" t="s">
        <v>4</v>
      </c>
      <c r="F24" s="16" t="s">
        <v>5</v>
      </c>
      <c r="G24" s="14" t="s">
        <v>19</v>
      </c>
    </row>
    <row r="25" spans="1:7" s="12" customFormat="1" ht="15">
      <c r="A25" s="26">
        <v>22</v>
      </c>
      <c r="B25" s="7" t="s">
        <v>7</v>
      </c>
      <c r="C25" s="17" t="s">
        <v>18</v>
      </c>
      <c r="D25" s="18">
        <f>D16*2/250</f>
        <v>0</v>
      </c>
      <c r="E25" s="19">
        <v>10</v>
      </c>
      <c r="F25" s="19">
        <f>E25*D25</f>
        <v>0</v>
      </c>
      <c r="G25" s="17" t="s">
        <v>23</v>
      </c>
    </row>
    <row r="26" spans="1:7" ht="15">
      <c r="A26" s="26">
        <v>23</v>
      </c>
      <c r="B26" s="7" t="s">
        <v>8</v>
      </c>
      <c r="C26" s="17" t="s">
        <v>18</v>
      </c>
      <c r="D26" s="18">
        <f>D16*2/375</f>
        <v>0</v>
      </c>
      <c r="E26" s="19">
        <v>10</v>
      </c>
      <c r="F26" s="19">
        <f>E26*D26</f>
        <v>0</v>
      </c>
      <c r="G26" s="17" t="s">
        <v>24</v>
      </c>
    </row>
    <row r="27" spans="1:7" ht="15">
      <c r="A27" s="26">
        <v>24</v>
      </c>
      <c r="B27" s="7" t="s">
        <v>26</v>
      </c>
      <c r="C27" s="17" t="s">
        <v>18</v>
      </c>
      <c r="D27" s="18">
        <f>D16/100</f>
        <v>0</v>
      </c>
      <c r="E27" s="19">
        <v>10</v>
      </c>
      <c r="F27" s="19">
        <f>E27*D27</f>
        <v>0</v>
      </c>
      <c r="G27" s="17" t="s">
        <v>25</v>
      </c>
    </row>
    <row r="28" spans="1:7" ht="15">
      <c r="A28" s="26">
        <v>25</v>
      </c>
      <c r="B28" s="7" t="s">
        <v>9</v>
      </c>
      <c r="C28" s="17" t="s">
        <v>18</v>
      </c>
      <c r="D28" s="18"/>
      <c r="E28" s="19">
        <v>10</v>
      </c>
      <c r="F28" s="19">
        <f>E28*D28</f>
        <v>0</v>
      </c>
      <c r="G28" s="17"/>
    </row>
    <row r="29" spans="1:7" ht="15">
      <c r="A29" s="26">
        <v>26</v>
      </c>
      <c r="B29" s="7" t="s">
        <v>27</v>
      </c>
      <c r="C29" s="17" t="s">
        <v>18</v>
      </c>
      <c r="D29" s="18">
        <f>9*4</f>
        <v>36</v>
      </c>
      <c r="E29" s="19">
        <v>10</v>
      </c>
      <c r="F29" s="19">
        <f>E29*D29</f>
        <v>360</v>
      </c>
      <c r="G29" s="17" t="s">
        <v>46</v>
      </c>
    </row>
    <row r="30" spans="1:7" ht="15">
      <c r="A30" s="26">
        <v>27</v>
      </c>
      <c r="C30" s="21"/>
      <c r="D30" s="22"/>
      <c r="E30" s="23" t="s">
        <v>40</v>
      </c>
      <c r="F30" s="23">
        <f>SUM(F25:F29)</f>
        <v>360</v>
      </c>
      <c r="G30" s="21"/>
    </row>
    <row r="31" spans="1:7" ht="15">
      <c r="A31" s="26">
        <v>28</v>
      </c>
      <c r="C31" s="21"/>
      <c r="D31" s="22"/>
      <c r="E31" s="24"/>
      <c r="F31" s="24"/>
      <c r="G31" s="21"/>
    </row>
    <row r="32" spans="1:7" ht="15">
      <c r="A32" s="26">
        <v>29</v>
      </c>
      <c r="B32" s="11" t="s">
        <v>28</v>
      </c>
      <c r="C32" s="14" t="s">
        <v>14</v>
      </c>
      <c r="D32" s="15" t="s">
        <v>3</v>
      </c>
      <c r="E32" s="16" t="s">
        <v>4</v>
      </c>
      <c r="F32" s="16" t="s">
        <v>5</v>
      </c>
      <c r="G32" s="14" t="s">
        <v>19</v>
      </c>
    </row>
    <row r="33" spans="1:7" s="12" customFormat="1" ht="15">
      <c r="A33" s="26">
        <v>30</v>
      </c>
      <c r="B33" s="7" t="s">
        <v>31</v>
      </c>
      <c r="C33" s="17" t="s">
        <v>45</v>
      </c>
      <c r="D33" s="18">
        <f>2*C10</f>
        <v>0</v>
      </c>
      <c r="E33" s="19">
        <v>38</v>
      </c>
      <c r="F33" s="19">
        <f aca="true" t="shared" si="0" ref="F33:F40">E33*D33</f>
        <v>0</v>
      </c>
      <c r="G33" s="17" t="s">
        <v>35</v>
      </c>
    </row>
    <row r="34" spans="1:7" ht="15">
      <c r="A34" s="26">
        <v>31</v>
      </c>
      <c r="B34" s="7" t="s">
        <v>32</v>
      </c>
      <c r="C34" s="17" t="s">
        <v>45</v>
      </c>
      <c r="D34" s="18">
        <f>10*C10</f>
        <v>0</v>
      </c>
      <c r="E34" s="19">
        <v>38</v>
      </c>
      <c r="F34" s="19">
        <f t="shared" si="0"/>
        <v>0</v>
      </c>
      <c r="G34" s="17" t="s">
        <v>38</v>
      </c>
    </row>
    <row r="35" spans="1:7" ht="15">
      <c r="A35" s="26">
        <v>32</v>
      </c>
      <c r="B35" s="7" t="s">
        <v>29</v>
      </c>
      <c r="C35" s="17" t="s">
        <v>18</v>
      </c>
      <c r="D35" s="18">
        <f>4*C10</f>
        <v>0</v>
      </c>
      <c r="E35" s="19">
        <v>10</v>
      </c>
      <c r="F35" s="19">
        <f t="shared" si="0"/>
        <v>0</v>
      </c>
      <c r="G35" s="17" t="s">
        <v>37</v>
      </c>
    </row>
    <row r="36" spans="1:7" ht="15">
      <c r="A36" s="26">
        <v>33</v>
      </c>
      <c r="B36" s="7" t="s">
        <v>30</v>
      </c>
      <c r="C36" s="17" t="s">
        <v>45</v>
      </c>
      <c r="D36" s="18">
        <f>3*C10</f>
        <v>0</v>
      </c>
      <c r="E36" s="19">
        <v>38</v>
      </c>
      <c r="F36" s="19">
        <f t="shared" si="0"/>
        <v>0</v>
      </c>
      <c r="G36" s="17" t="s">
        <v>36</v>
      </c>
    </row>
    <row r="37" spans="1:7" ht="15">
      <c r="A37" s="26">
        <v>34</v>
      </c>
      <c r="B37" s="7" t="s">
        <v>33</v>
      </c>
      <c r="C37" s="17" t="s">
        <v>45</v>
      </c>
      <c r="D37" s="18">
        <f>2*C10</f>
        <v>0</v>
      </c>
      <c r="E37" s="19">
        <v>38</v>
      </c>
      <c r="F37" s="19">
        <f t="shared" si="0"/>
        <v>0</v>
      </c>
      <c r="G37" s="17" t="s">
        <v>35</v>
      </c>
    </row>
    <row r="38" spans="1:7" ht="15">
      <c r="A38" s="26">
        <v>35</v>
      </c>
      <c r="B38" s="7" t="s">
        <v>34</v>
      </c>
      <c r="C38" s="17" t="s">
        <v>45</v>
      </c>
      <c r="D38" s="18">
        <f>2*C10</f>
        <v>0</v>
      </c>
      <c r="E38" s="19">
        <v>38</v>
      </c>
      <c r="F38" s="19">
        <f t="shared" si="0"/>
        <v>0</v>
      </c>
      <c r="G38" s="17" t="s">
        <v>35</v>
      </c>
    </row>
    <row r="39" spans="1:7" ht="15">
      <c r="A39" s="26">
        <v>36</v>
      </c>
      <c r="B39" s="7" t="s">
        <v>48</v>
      </c>
      <c r="C39" s="17" t="s">
        <v>45</v>
      </c>
      <c r="D39" s="18">
        <v>0</v>
      </c>
      <c r="E39" s="19">
        <v>38</v>
      </c>
      <c r="F39" s="19">
        <v>0</v>
      </c>
      <c r="G39" s="17" t="s">
        <v>35</v>
      </c>
    </row>
    <row r="40" spans="1:7" ht="15">
      <c r="A40" s="26">
        <v>37</v>
      </c>
      <c r="B40" s="7" t="s">
        <v>49</v>
      </c>
      <c r="C40" s="17" t="s">
        <v>18</v>
      </c>
      <c r="D40" s="18">
        <f>C9*12</f>
        <v>0</v>
      </c>
      <c r="E40" s="31">
        <v>0</v>
      </c>
      <c r="F40" s="19">
        <f t="shared" si="0"/>
        <v>0</v>
      </c>
      <c r="G40" s="17" t="s">
        <v>50</v>
      </c>
    </row>
    <row r="41" spans="1:7" ht="15">
      <c r="A41" s="26">
        <v>38</v>
      </c>
      <c r="C41" s="21"/>
      <c r="D41" s="22"/>
      <c r="E41" s="23" t="s">
        <v>42</v>
      </c>
      <c r="F41" s="23">
        <f>SUM(F33:F40)</f>
        <v>0</v>
      </c>
      <c r="G41" s="21"/>
    </row>
    <row r="42" ht="15">
      <c r="A42" s="26">
        <v>39</v>
      </c>
    </row>
  </sheetData>
  <printOptions/>
  <pageMargins left="0.75" right="0.75" top="1" bottom="1" header="0.5" footer="0.5"/>
  <pageSetup orientation="portrait" scale="89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Wong</dc:creator>
  <cp:keywords/>
  <dc:description/>
  <cp:lastModifiedBy>Martha Brown</cp:lastModifiedBy>
  <cp:lastPrinted>2014-03-19T19:16:30Z</cp:lastPrinted>
  <dcterms:created xsi:type="dcterms:W3CDTF">2013-09-17T00:17:43Z</dcterms:created>
  <dcterms:modified xsi:type="dcterms:W3CDTF">2014-03-19T19:16:41Z</dcterms:modified>
  <cp:category/>
  <cp:version/>
  <cp:contentType/>
  <cp:contentStatus/>
</cp:coreProperties>
</file>